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8\1 výzva\"/>
    </mc:Choice>
  </mc:AlternateContent>
  <xr:revisionPtr revIDLastSave="0" documentId="13_ncr:1_{82D06C28-5377-4E65-B92C-0C1BC3E175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O11" i="1"/>
  <c r="H11" i="1"/>
  <c r="O10" i="1"/>
  <c r="R10" i="1"/>
  <c r="H10" i="1"/>
  <c r="R9" i="1"/>
  <c r="S9" i="1"/>
  <c r="O9" i="1"/>
  <c r="H9" i="1"/>
  <c r="R11" i="1" l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<sst xmlns="http://schemas.openxmlformats.org/spreadsheetml/2006/main" count="49" uniqueCount="42">
  <si>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</si>
  <si>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</si>
  <si>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</si>
  <si>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</si>
  <si>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</si>
  <si>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</si>
  <si>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</si>
  <si>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</si>
  <si>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</si>
  <si>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</si>
  <si>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</si>
  <si>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</si>
  <si>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</si>
  <si>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</si>
  <si>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</si>
  <si>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</si>
  <si>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</si>
  <si>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</si>
  <si>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</si>
  <si>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</si>
  <si>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</si>
  <si>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</si>
  <si>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</si>
  <si>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</si>
  <si>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</si>
  <si>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</si>
  <si>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</si>
  <si>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</si>
  <si>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038 - 2023 (originální)</t>
  </si>
  <si>
    <t>ks</t>
  </si>
  <si>
    <t>Společná faktura</t>
  </si>
  <si>
    <t>NE</t>
  </si>
  <si>
    <t>UK - Bc. Martina Martínková,
Tel.: 37763 7701</t>
  </si>
  <si>
    <t>Univerzitní 18,
301 00 Plzeň,
Univerzitní knihovna</t>
  </si>
  <si>
    <t>Originální toner. Výtěžnost 7 500 stran.</t>
  </si>
  <si>
    <t>Originální toner. Výtěžnost 2 100 stran.</t>
  </si>
  <si>
    <t>Originální toner. Výtěžnost 10 000 stran.</t>
  </si>
  <si>
    <r>
      <t xml:space="preserve">Toner do tiskárny HP Color LJ Pro MFP M479dw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</si>
  <si>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LJ Pro MFP M479dw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</si>
  <si>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HP Color LJ Pro MFP M479dw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</si>
  <si>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HP Color LJ Pro MFP M479dw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</si>
  <si>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LJ Pro MFP M428dw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</si>
</sst>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D1" zoomScale="68" zoomScaleNormal="68" workbookViewId="0">
      <selection activeCell="L15" sqref="L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49.28515625" style="1" customWidth="1"/>
    <col min="7" max="7" width="27.85546875" style="1" customWidth="1"/>
    <col min="8" max="8" width="19.28515625" style="1" customWidth="1"/>
    <col min="9" max="9" width="21.42578125" style="1" customWidth="1"/>
    <col min="10" max="10" width="16.85546875" style="1" customWidth="1"/>
    <col min="11" max="11" width="32.5703125" hidden="1" customWidth="1"/>
    <col min="12" max="12" width="32.140625" customWidth="1"/>
    <col min="13" max="13" width="28.1406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5" t="s">
        <v>28</v>
      </c>
      <c r="C1" s="7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87"/>
      <c r="H3" s="87"/>
      <c r="I3" s="87"/>
      <c r="J3" s="87"/>
      <c r="K3" s="87"/>
      <c r="L3" s="87"/>
      <c r="M3" s="87"/>
      <c r="N3" s="8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37</v>
      </c>
      <c r="D7" s="51">
        <v>6</v>
      </c>
      <c r="E7" s="52" t="s">
        <v>29</v>
      </c>
      <c r="F7" s="69" t="s">
        <v>34</v>
      </c>
      <c r="G7" s="100"/>
      <c r="H7" s="53" t="str">
        <f t="shared" ref="H7:H11" si="0">IF(P7&gt;1999,"ANO","NE")</f>
        <v>ANO</v>
      </c>
      <c r="I7" s="88" t="s">
        <v>30</v>
      </c>
      <c r="J7" s="91" t="s">
        <v>31</v>
      </c>
      <c r="K7" s="94"/>
      <c r="L7" s="88" t="s">
        <v>32</v>
      </c>
      <c r="M7" s="88" t="s">
        <v>33</v>
      </c>
      <c r="N7" s="97">
        <v>21</v>
      </c>
      <c r="O7" s="54">
        <f>D7*P7</f>
        <v>24000</v>
      </c>
      <c r="P7" s="55">
        <v>4000</v>
      </c>
      <c r="Q7" s="103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1.25" customHeight="1" x14ac:dyDescent="0.25">
      <c r="B8" s="42">
        <v>2</v>
      </c>
      <c r="C8" s="70" t="s">
        <v>38</v>
      </c>
      <c r="D8" s="43">
        <v>4</v>
      </c>
      <c r="E8" s="44" t="s">
        <v>29</v>
      </c>
      <c r="F8" s="70" t="s">
        <v>35</v>
      </c>
      <c r="G8" s="101"/>
      <c r="H8" s="45" t="str">
        <f t="shared" si="0"/>
        <v>ANO</v>
      </c>
      <c r="I8" s="89"/>
      <c r="J8" s="92"/>
      <c r="K8" s="95"/>
      <c r="L8" s="92"/>
      <c r="M8" s="92"/>
      <c r="N8" s="98"/>
      <c r="O8" s="46">
        <f t="shared" ref="O8:O11" si="2">D8*P8</f>
        <v>10000</v>
      </c>
      <c r="P8" s="47">
        <v>2500</v>
      </c>
      <c r="Q8" s="10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x14ac:dyDescent="0.25">
      <c r="B9" s="42">
        <v>3</v>
      </c>
      <c r="C9" s="70" t="s">
        <v>39</v>
      </c>
      <c r="D9" s="43">
        <v>4</v>
      </c>
      <c r="E9" s="44" t="s">
        <v>29</v>
      </c>
      <c r="F9" s="70" t="s">
        <v>35</v>
      </c>
      <c r="G9" s="101"/>
      <c r="H9" s="45" t="str">
        <f t="shared" si="0"/>
        <v>ANO</v>
      </c>
      <c r="I9" s="89"/>
      <c r="J9" s="92"/>
      <c r="K9" s="95"/>
      <c r="L9" s="92"/>
      <c r="M9" s="92"/>
      <c r="N9" s="98"/>
      <c r="O9" s="46">
        <f t="shared" si="2"/>
        <v>10000</v>
      </c>
      <c r="P9" s="47">
        <v>2500</v>
      </c>
      <c r="Q9" s="104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41.25" customHeight="1" x14ac:dyDescent="0.25">
      <c r="B10" s="42">
        <v>4</v>
      </c>
      <c r="C10" s="70" t="s">
        <v>40</v>
      </c>
      <c r="D10" s="43">
        <v>4</v>
      </c>
      <c r="E10" s="44" t="s">
        <v>29</v>
      </c>
      <c r="F10" s="70" t="s">
        <v>35</v>
      </c>
      <c r="G10" s="101"/>
      <c r="H10" s="45" t="str">
        <f t="shared" si="0"/>
        <v>ANO</v>
      </c>
      <c r="I10" s="89"/>
      <c r="J10" s="92"/>
      <c r="K10" s="95"/>
      <c r="L10" s="92"/>
      <c r="M10" s="92"/>
      <c r="N10" s="98"/>
      <c r="O10" s="46">
        <f t="shared" si="2"/>
        <v>10000</v>
      </c>
      <c r="P10" s="47">
        <v>2500</v>
      </c>
      <c r="Q10" s="104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73"/>
      <c r="U10" s="73"/>
    </row>
    <row r="11" spans="2:21" ht="41.25" customHeight="1" thickBot="1" x14ac:dyDescent="0.3">
      <c r="B11" s="59">
        <v>5</v>
      </c>
      <c r="C11" s="71" t="s">
        <v>41</v>
      </c>
      <c r="D11" s="60">
        <v>1</v>
      </c>
      <c r="E11" s="61" t="s">
        <v>29</v>
      </c>
      <c r="F11" s="71" t="s">
        <v>36</v>
      </c>
      <c r="G11" s="102"/>
      <c r="H11" s="62" t="str">
        <f t="shared" si="0"/>
        <v>ANO</v>
      </c>
      <c r="I11" s="90"/>
      <c r="J11" s="93"/>
      <c r="K11" s="96"/>
      <c r="L11" s="93"/>
      <c r="M11" s="93"/>
      <c r="N11" s="99"/>
      <c r="O11" s="63">
        <f t="shared" si="2"/>
        <v>4800</v>
      </c>
      <c r="P11" s="64">
        <v>4800</v>
      </c>
      <c r="Q11" s="105"/>
      <c r="R11" s="65">
        <f t="shared" ref="R11" si="9">D11*Q11</f>
        <v>0</v>
      </c>
      <c r="S11" s="66" t="str">
        <f t="shared" ref="S11" si="10">IF(ISNUMBER(Q11), IF(Q11&gt;P11,"NEVYHOVUJE","VYHOVUJE")," ")</f>
        <v xml:space="preserve"> </v>
      </c>
      <c r="T11" s="74"/>
      <c r="U11" s="74"/>
    </row>
    <row r="12" spans="2:21" ht="16.5" thickTop="1" thickBot="1" x14ac:dyDescent="0.3">
      <c r="C12"/>
      <c r="D12"/>
      <c r="E12"/>
      <c r="F12"/>
      <c r="G12"/>
      <c r="H12"/>
      <c r="I12"/>
      <c r="J12"/>
      <c r="N12"/>
      <c r="O12"/>
      <c r="R12" s="41"/>
    </row>
    <row r="13" spans="2:21" ht="60.75" customHeight="1" thickTop="1" thickBot="1" x14ac:dyDescent="0.3">
      <c r="B13" s="82" t="s">
        <v>14</v>
      </c>
      <c r="C13" s="83"/>
      <c r="D13" s="83"/>
      <c r="E13" s="83"/>
      <c r="F13" s="83"/>
      <c r="G13" s="83"/>
      <c r="H13" s="67"/>
      <c r="I13" s="25"/>
      <c r="J13" s="25"/>
      <c r="K13" s="25"/>
      <c r="L13" s="11"/>
      <c r="M13" s="11"/>
      <c r="N13" s="26"/>
      <c r="O13" s="26"/>
      <c r="P13" s="27" t="s">
        <v>11</v>
      </c>
      <c r="Q13" s="84" t="s">
        <v>12</v>
      </c>
      <c r="R13" s="85"/>
      <c r="S13" s="86"/>
      <c r="T13" s="20"/>
      <c r="U13" s="28"/>
    </row>
    <row r="14" spans="2:21" ht="33.75" customHeight="1" thickTop="1" thickBot="1" x14ac:dyDescent="0.3">
      <c r="B14" s="77" t="s">
        <v>15</v>
      </c>
      <c r="C14" s="78"/>
      <c r="D14" s="78"/>
      <c r="E14" s="78"/>
      <c r="F14" s="78"/>
      <c r="G14" s="78"/>
      <c r="H14" s="34"/>
      <c r="I14" s="29"/>
      <c r="L14" s="9"/>
      <c r="M14" s="9"/>
      <c r="N14" s="30"/>
      <c r="O14" s="30"/>
      <c r="P14" s="31">
        <f>SUM(O7:O11)</f>
        <v>58800</v>
      </c>
      <c r="Q14" s="79">
        <f>SUM(R7:R11)</f>
        <v>0</v>
      </c>
      <c r="R14" s="80"/>
      <c r="S14" s="81"/>
    </row>
    <row r="15" spans="2:21" ht="14.25" customHeight="1" thickTop="1" x14ac:dyDescent="0.25"/>
    <row r="16" spans="2:21" ht="14.25" customHeight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QdygXiwJPeC0JKdOxYL661ui+j1Em6UG29tgfMWR3ITKTdud9uSO+3l7LZdkTVLGTZEAztlubF8Q2lyUhQT3qg==" saltValue="owVCsnp2hZb8wNE4XimabQ==" spinCount="100000" sheet="1" objects="1" scenarios="1"/>
  <mergeCells count="14">
    <mergeCell ref="B14:G14"/>
    <mergeCell ref="Q14:S14"/>
    <mergeCell ref="B13:G13"/>
    <mergeCell ref="Q13:S13"/>
    <mergeCell ref="G3:N3"/>
    <mergeCell ref="I7:I11"/>
    <mergeCell ref="J7:J11"/>
    <mergeCell ref="K7:K11"/>
    <mergeCell ref="L7:L11"/>
    <mergeCell ref="M7:M11"/>
    <mergeCell ref="N7:N11"/>
    <mergeCell ref="T7:T11"/>
    <mergeCell ref="U7:U11"/>
    <mergeCell ref="B1:C1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2023-08-18T11:52:20Z</dcterms:modified>
</cp:coreProperties>
</file>